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" l="1"/>
  <c r="C66" i="1"/>
  <c r="H48" i="1"/>
  <c r="H45" i="1"/>
  <c r="H46" i="1"/>
  <c r="H53" i="1"/>
  <c r="H41" i="1"/>
  <c r="H57" i="1"/>
  <c r="H29" i="1"/>
  <c r="H18" i="1" l="1"/>
  <c r="H32" i="1"/>
  <c r="H30" i="1" l="1"/>
  <c r="H37" i="1" l="1"/>
  <c r="H14" i="1"/>
  <c r="H51" i="1" l="1"/>
  <c r="H59" i="1" s="1"/>
  <c r="H13" i="1" l="1"/>
</calcChain>
</file>

<file path=xl/sharedStrings.xml><?xml version="1.0" encoding="utf-8"?>
<sst xmlns="http://schemas.openxmlformats.org/spreadsheetml/2006/main" count="75" uniqueCount="49">
  <si>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</si>
  <si>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</si>
  <si>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</si>
  <si>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</si>
  <si>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</si>
  <si>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</si>
  <si>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</si>
  <si>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</si>
  <si>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</si>
  <si>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</si>
  <si>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</si>
  <si>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</si>
  <si>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</si>
  <si>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</si>
  <si>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</si>
  <si>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</si>
  <si>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</si>
  <si>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</si>
  <si>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</si>
  <si>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</si>
  <si>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</si>
  <si>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</si>
  <si>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</si>
  <si>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</si>
  <si>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</si>
  <si>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</si>
  <si>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</si>
  <si>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</si>
  <si>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</si>
  <si>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Solidrana pomoć-rođenje deteta</t>
  </si>
  <si>
    <t>Dana: 27.12.2021.</t>
  </si>
  <si>
    <t xml:space="preserve">Dana 27.12.2021.godine Dom zdravlja Požarevac je izvršio plaćanje prema dobavljačima: </t>
  </si>
  <si>
    <t xml:space="preserve">Primljena i neutrošena participacija od 27.12.2021. </t>
  </si>
  <si>
    <t>Primljena i neutrošena participacija od 27.12.2021.</t>
  </si>
  <si>
    <t>JP Elektroprivreda-TE KO Kostolac</t>
  </si>
  <si>
    <t>Toplifikacija JP</t>
  </si>
  <si>
    <t>501-37777/2021</t>
  </si>
  <si>
    <t>4250-31-1374-1021</t>
  </si>
  <si>
    <t>4251-32-1374-1021</t>
  </si>
  <si>
    <t>Euromedicina</t>
  </si>
  <si>
    <t>Lavija</t>
  </si>
  <si>
    <t>Vicor</t>
  </si>
  <si>
    <t>21003096-002257</t>
  </si>
  <si>
    <t>21003097-002257</t>
  </si>
  <si>
    <t>1889/2021</t>
  </si>
  <si>
    <t>R21-12130</t>
  </si>
  <si>
    <t>R21-12129</t>
  </si>
  <si>
    <t>UKUPNO ENERGENTI</t>
  </si>
  <si>
    <t>UKUPNO SANITETSKI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</si>
</sst>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4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1" fillId="0" borderId="1" xfId="0" applyFont="1" applyFill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2"/>
  <sheetViews>
    <sheetView tabSelected="1" topLeftCell="B4" zoomScaleNormal="100" workbookViewId="0">
      <selection activeCell="D72" sqref="D72"/>
    </sheetView>
  </sheetViews>
  <sheetFormatPr defaultRowHeight="15" x14ac:dyDescent="0.25"/>
  <cols>
    <col min="1" max="1" width="3.42578125" hidden="1" customWidth="1"/>
    <col min="2" max="2" width="46.71093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30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44557</v>
      </c>
      <c r="H12" s="14">
        <v>2632799.2200000002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44557</v>
      </c>
      <c r="H13" s="2">
        <f>H14+H30-H37-H51</f>
        <v>46250.229999999283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44557</v>
      </c>
      <c r="H14" s="3">
        <f>H15+H16+H17+H18+H19+H20+H21+H22+H23+H24+H25+H26+H27+H29+H28</f>
        <v>2044839.4399999992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2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2" x14ac:dyDescent="0.25">
      <c r="B18" s="26" t="s">
        <v>13</v>
      </c>
      <c r="C18" s="27"/>
      <c r="D18" s="27"/>
      <c r="E18" s="27"/>
      <c r="F18" s="28"/>
      <c r="G18" s="21"/>
      <c r="H18" s="9">
        <f>1068667-8888.88-0.2+1068667-1202188.82-22889-526-31212.28-5544.78+1068667-25000-1262675.83-14666.8-13216.67+48260.01-6551.11+57634.4+1066667-31034-1174312.49-7079.66-31320.05-5641.56+1068667-1224745.17-568.18-190.78-25222.19+1228.05-1228.05-147600+147600-5200-1555.54+1068667-1187400.36-13333.32-11353.58+1068667-1127846.03+5406.25-21333.3-7541.83+22903.69-13135.6-1777.77+1068667-1101950.66-9999.99+1435750-1555.55-1129150.42-1333.32+1435750-1122164.75-11111.1-14308.69+1435750-1191802.85-52766-18333.32+37733.51+1720000-1245802.64-9111.1-1237105.98</f>
        <v>116075.70999999926</v>
      </c>
      <c r="I18" s="10"/>
      <c r="J18" s="10"/>
      <c r="K18" s="7"/>
      <c r="L18" s="7"/>
    </row>
    <row r="19" spans="2:12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2" x14ac:dyDescent="0.25">
      <c r="B20" s="26" t="s">
        <v>15</v>
      </c>
      <c r="C20" s="27"/>
      <c r="D20" s="27"/>
      <c r="E20" s="27"/>
      <c r="F20" s="28"/>
      <c r="G20" s="21"/>
      <c r="H20" s="25">
        <v>0</v>
      </c>
      <c r="I20" s="10"/>
      <c r="J20" s="10"/>
    </row>
    <row r="21" spans="2:12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2" x14ac:dyDescent="0.25">
      <c r="B22" s="26" t="s">
        <v>17</v>
      </c>
      <c r="C22" s="27"/>
      <c r="D22" s="27"/>
      <c r="E22" s="27"/>
      <c r="F22" s="28"/>
      <c r="G22" s="21"/>
      <c r="H22" s="25">
        <v>603909.6</v>
      </c>
      <c r="I22" s="10"/>
      <c r="J22" s="10"/>
    </row>
    <row r="23" spans="2:12" x14ac:dyDescent="0.25">
      <c r="B23" s="26" t="s">
        <v>18</v>
      </c>
      <c r="C23" s="27"/>
      <c r="D23" s="27"/>
      <c r="E23" s="27"/>
      <c r="F23" s="28"/>
      <c r="G23" s="21"/>
      <c r="H23" s="9">
        <v>479284.13</v>
      </c>
      <c r="I23" s="10"/>
      <c r="J23" s="10"/>
    </row>
    <row r="24" spans="2:12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2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2" x14ac:dyDescent="0.25">
      <c r="B26" s="26" t="s">
        <v>21</v>
      </c>
      <c r="C26" s="27"/>
      <c r="D26" s="27"/>
      <c r="E26" s="27"/>
      <c r="F26" s="28"/>
      <c r="G26" s="21"/>
      <c r="H26" s="9">
        <v>809820</v>
      </c>
      <c r="I26" s="10"/>
      <c r="J26" s="10"/>
      <c r="K26" s="7"/>
    </row>
    <row r="27" spans="2:12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2" x14ac:dyDescent="0.25">
      <c r="B28" s="26" t="s">
        <v>29</v>
      </c>
      <c r="C28" s="27"/>
      <c r="D28" s="27"/>
      <c r="E28" s="27"/>
      <c r="F28" s="28"/>
      <c r="G28" s="21"/>
      <c r="H28" s="9">
        <v>0</v>
      </c>
      <c r="I28" s="10"/>
      <c r="J28" s="10"/>
      <c r="K28" s="7"/>
      <c r="L28" s="7"/>
    </row>
    <row r="29" spans="2:12" x14ac:dyDescent="0.25">
      <c r="B29" s="26" t="s">
        <v>32</v>
      </c>
      <c r="C29" s="27"/>
      <c r="D29" s="27"/>
      <c r="E29" s="27"/>
      <c r="F29" s="28"/>
      <c r="G29" s="21"/>
      <c r="H29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</f>
        <v>35749.999999999985</v>
      </c>
      <c r="I29" s="10"/>
      <c r="J29" s="10"/>
      <c r="K29" s="7"/>
      <c r="L29" s="7"/>
    </row>
    <row r="30" spans="2:12" x14ac:dyDescent="0.25">
      <c r="B30" s="48" t="s">
        <v>23</v>
      </c>
      <c r="C30" s="49"/>
      <c r="D30" s="49"/>
      <c r="E30" s="49"/>
      <c r="F30" s="50"/>
      <c r="G30" s="20">
        <v>44557</v>
      </c>
      <c r="H30" s="3">
        <f>H31+H32+H33+H34+H35+H36</f>
        <v>17050.999999999942</v>
      </c>
      <c r="I30" s="10"/>
      <c r="J30" s="10"/>
      <c r="K30" s="7"/>
    </row>
    <row r="31" spans="2:12" x14ac:dyDescent="0.25">
      <c r="B31" s="26" t="s">
        <v>10</v>
      </c>
      <c r="C31" s="27"/>
      <c r="D31" s="27"/>
      <c r="E31" s="27"/>
      <c r="F31" s="28"/>
      <c r="G31" s="22"/>
      <c r="H31" s="11">
        <v>0</v>
      </c>
      <c r="I31" s="10"/>
      <c r="J31" s="10"/>
      <c r="K31" s="7"/>
    </row>
    <row r="32" spans="2:12" x14ac:dyDescent="0.25">
      <c r="B32" s="26" t="s">
        <v>13</v>
      </c>
      <c r="C32" s="27"/>
      <c r="D32" s="27"/>
      <c r="E32" s="27"/>
      <c r="F32" s="28"/>
      <c r="G32" s="22"/>
      <c r="H32" s="9">
        <f>135083.33+135083.33-149724.79+135083.33-147556.67-6551.11+135083.33-151828.88+135083.33-153721.06+135083.33-124721.67+135083.33-129424.35+14773.33+135083.33-121115.78+160083-99971.73+160083-135976.87+160083-153115.23+110000-151884.42-143045.41</f>
        <v>17050.999999999942</v>
      </c>
      <c r="I32" s="15"/>
      <c r="J32" s="10"/>
      <c r="K32" s="7"/>
    </row>
    <row r="33" spans="2:13" x14ac:dyDescent="0.25">
      <c r="B33" s="26" t="s">
        <v>19</v>
      </c>
      <c r="C33" s="27"/>
      <c r="D33" s="27"/>
      <c r="E33" s="27"/>
      <c r="F33" s="28"/>
      <c r="G33" s="22"/>
      <c r="H33" s="9">
        <v>0</v>
      </c>
      <c r="I33" s="10"/>
      <c r="J33" s="10"/>
      <c r="K33" s="7"/>
      <c r="L33" s="7"/>
      <c r="M33" s="7"/>
    </row>
    <row r="34" spans="2:13" x14ac:dyDescent="0.25">
      <c r="B34" s="26" t="s">
        <v>21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3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3" x14ac:dyDescent="0.25">
      <c r="B36" s="26" t="s">
        <v>33</v>
      </c>
      <c r="C36" s="27"/>
      <c r="D36" s="27"/>
      <c r="E36" s="27"/>
      <c r="F36" s="28"/>
      <c r="G36" s="22"/>
      <c r="H36" s="9">
        <v>0</v>
      </c>
      <c r="I36" s="10"/>
      <c r="J36" s="10"/>
    </row>
    <row r="37" spans="2:13" x14ac:dyDescent="0.25">
      <c r="B37" s="29" t="s">
        <v>24</v>
      </c>
      <c r="C37" s="30"/>
      <c r="D37" s="30"/>
      <c r="E37" s="30"/>
      <c r="F37" s="31"/>
      <c r="G37" s="23">
        <v>44557</v>
      </c>
      <c r="H37" s="4">
        <f>SUM(H38:H50)</f>
        <v>1998588.96</v>
      </c>
      <c r="I37" s="10"/>
      <c r="J37" s="10"/>
    </row>
    <row r="38" spans="2:13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3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3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3" x14ac:dyDescent="0.25">
      <c r="B41" s="26" t="s">
        <v>13</v>
      </c>
      <c r="C41" s="27"/>
      <c r="D41" s="27"/>
      <c r="E41" s="27"/>
      <c r="F41" s="28"/>
      <c r="G41" s="21"/>
      <c r="H41" s="11">
        <f>22767.84+14580.49+68226.9</f>
        <v>105575.23</v>
      </c>
      <c r="I41" s="10"/>
      <c r="J41" s="10"/>
      <c r="L41" s="7"/>
    </row>
    <row r="42" spans="2:13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3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3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3" x14ac:dyDescent="0.25">
      <c r="B45" s="26" t="s">
        <v>17</v>
      </c>
      <c r="C45" s="27"/>
      <c r="D45" s="27"/>
      <c r="E45" s="27"/>
      <c r="F45" s="28"/>
      <c r="G45" s="21"/>
      <c r="H45" s="9">
        <f>603909.6</f>
        <v>603909.6</v>
      </c>
      <c r="I45" s="10"/>
      <c r="J45" s="10"/>
    </row>
    <row r="46" spans="2:13" x14ac:dyDescent="0.25">
      <c r="B46" s="26" t="s">
        <v>18</v>
      </c>
      <c r="C46" s="27"/>
      <c r="D46" s="27"/>
      <c r="E46" s="27"/>
      <c r="F46" s="28"/>
      <c r="G46" s="21"/>
      <c r="H46" s="9">
        <f>479284.13</f>
        <v>479284.13</v>
      </c>
      <c r="I46" s="10"/>
      <c r="J46" s="10"/>
    </row>
    <row r="47" spans="2:13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3" x14ac:dyDescent="0.25">
      <c r="B48" s="26" t="s">
        <v>21</v>
      </c>
      <c r="C48" s="27"/>
      <c r="D48" s="27"/>
      <c r="E48" s="27"/>
      <c r="F48" s="28"/>
      <c r="G48" s="21"/>
      <c r="H48" s="9">
        <f>809820</f>
        <v>809820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6" t="s">
        <v>29</v>
      </c>
      <c r="C50" s="27"/>
      <c r="D50" s="27"/>
      <c r="E50" s="27"/>
      <c r="F50" s="28"/>
      <c r="G50" s="21"/>
      <c r="H50" s="9">
        <v>0</v>
      </c>
      <c r="I50" s="10"/>
      <c r="J50" s="10"/>
      <c r="K50" s="7"/>
    </row>
    <row r="51" spans="2:12" x14ac:dyDescent="0.25">
      <c r="B51" s="29" t="s">
        <v>25</v>
      </c>
      <c r="C51" s="30"/>
      <c r="D51" s="30"/>
      <c r="E51" s="30"/>
      <c r="F51" s="31"/>
      <c r="G51" s="23">
        <v>44557</v>
      </c>
      <c r="H51" s="4">
        <f>SUM(H52:H56)</f>
        <v>17051.25</v>
      </c>
      <c r="I51" s="10"/>
      <c r="J51" s="10"/>
    </row>
    <row r="52" spans="2:12" x14ac:dyDescent="0.25">
      <c r="B52" s="26" t="s">
        <v>10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13</v>
      </c>
      <c r="C53" s="27"/>
      <c r="D53" s="27"/>
      <c r="E53" s="27"/>
      <c r="F53" s="28"/>
      <c r="G53" s="22"/>
      <c r="H53" s="11">
        <f>17051.25</f>
        <v>17051.25</v>
      </c>
      <c r="I53" s="10"/>
      <c r="J53" s="10"/>
    </row>
    <row r="54" spans="2:12" x14ac:dyDescent="0.25">
      <c r="B54" s="26" t="s">
        <v>19</v>
      </c>
      <c r="C54" s="27"/>
      <c r="D54" s="27"/>
      <c r="E54" s="27"/>
      <c r="F54" s="28"/>
      <c r="G54" s="22"/>
      <c r="H54" s="9">
        <v>0</v>
      </c>
      <c r="I54" s="10"/>
      <c r="J54" s="10"/>
    </row>
    <row r="55" spans="2:12" x14ac:dyDescent="0.25">
      <c r="B55" s="26" t="s">
        <v>21</v>
      </c>
      <c r="C55" s="27"/>
      <c r="D55" s="27"/>
      <c r="E55" s="27"/>
      <c r="F55" s="28"/>
      <c r="G55" s="22"/>
      <c r="H55" s="2">
        <v>0</v>
      </c>
      <c r="I55" s="10"/>
      <c r="J55" s="10"/>
      <c r="K55" s="7"/>
    </row>
    <row r="56" spans="2:12" x14ac:dyDescent="0.25">
      <c r="B56" s="26" t="s">
        <v>22</v>
      </c>
      <c r="C56" s="27"/>
      <c r="D56" s="27"/>
      <c r="E56" s="27"/>
      <c r="F56" s="28"/>
      <c r="G56" s="22"/>
      <c r="H56" s="9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44557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+0.41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+0.5-26206.6+13935.55+9696.42+1956.52-25588.49+1903050+675810.24</f>
        <v>2586548.9899999993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H14+H30-H37-H51+H57-H58</f>
        <v>2632799.2199999988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1" t="s">
        <v>34</v>
      </c>
      <c r="C63" s="2">
        <v>28795.17</v>
      </c>
      <c r="D63" s="1" t="s">
        <v>36</v>
      </c>
    </row>
    <row r="64" spans="2:12" x14ac:dyDescent="0.25">
      <c r="B64" s="1" t="s">
        <v>35</v>
      </c>
      <c r="C64" s="2">
        <v>298611.7</v>
      </c>
      <c r="D64" s="1" t="s">
        <v>37</v>
      </c>
    </row>
    <row r="65" spans="2:4" x14ac:dyDescent="0.25">
      <c r="B65" s="1" t="s">
        <v>35</v>
      </c>
      <c r="C65" s="2">
        <v>151877.26</v>
      </c>
      <c r="D65" s="1" t="s">
        <v>38</v>
      </c>
    </row>
    <row r="66" spans="2:4" x14ac:dyDescent="0.25">
      <c r="B66" s="51" t="s">
        <v>47</v>
      </c>
      <c r="C66" s="6">
        <f>SUM(C63:C65)</f>
        <v>479284.13</v>
      </c>
      <c r="D66" s="1"/>
    </row>
    <row r="67" spans="2:4" x14ac:dyDescent="0.25">
      <c r="B67" s="52" t="s">
        <v>39</v>
      </c>
      <c r="C67" s="9">
        <v>367200</v>
      </c>
      <c r="D67" s="52" t="s">
        <v>42</v>
      </c>
    </row>
    <row r="68" spans="2:4" x14ac:dyDescent="0.25">
      <c r="B68" s="52" t="s">
        <v>39</v>
      </c>
      <c r="C68" s="9">
        <v>45140.4</v>
      </c>
      <c r="D68" s="52" t="s">
        <v>43</v>
      </c>
    </row>
    <row r="69" spans="2:4" x14ac:dyDescent="0.25">
      <c r="B69" s="52" t="s">
        <v>40</v>
      </c>
      <c r="C69" s="9">
        <v>10512</v>
      </c>
      <c r="D69" s="52" t="s">
        <v>44</v>
      </c>
    </row>
    <row r="70" spans="2:4" x14ac:dyDescent="0.25">
      <c r="B70" s="52" t="s">
        <v>41</v>
      </c>
      <c r="C70" s="9">
        <v>7257.6</v>
      </c>
      <c r="D70" s="52" t="s">
        <v>45</v>
      </c>
    </row>
    <row r="71" spans="2:4" x14ac:dyDescent="0.25">
      <c r="B71" s="52" t="s">
        <v>41</v>
      </c>
      <c r="C71" s="9">
        <v>173799.6</v>
      </c>
      <c r="D71" s="52" t="s">
        <v>46</v>
      </c>
    </row>
    <row r="72" spans="2:4" x14ac:dyDescent="0.25">
      <c r="B72" s="53" t="s">
        <v>48</v>
      </c>
      <c r="C72" s="6">
        <f>SUM(C67:C71)</f>
        <v>603909.6</v>
      </c>
      <c r="D72" s="1"/>
    </row>
  </sheetData>
  <mergeCells count="55">
    <mergeCell ref="B15:F15"/>
    <mergeCell ref="B20:F20"/>
    <mergeCell ref="B45:F45"/>
    <mergeCell ref="B43:F43"/>
    <mergeCell ref="B44:F44"/>
    <mergeCell ref="B29:F29"/>
    <mergeCell ref="B27:F27"/>
    <mergeCell ref="B31:F31"/>
    <mergeCell ref="B21:F21"/>
    <mergeCell ref="B41:F41"/>
    <mergeCell ref="B36:F36"/>
    <mergeCell ref="B30:F30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2:F52"/>
    <mergeCell ref="B38:F38"/>
    <mergeCell ref="B47:F47"/>
    <mergeCell ref="B46:F46"/>
    <mergeCell ref="B42:F42"/>
    <mergeCell ref="B50:F50"/>
    <mergeCell ref="B59:F59"/>
    <mergeCell ref="B51:F51"/>
    <mergeCell ref="B57:F57"/>
    <mergeCell ref="B54:F54"/>
    <mergeCell ref="B55:F55"/>
    <mergeCell ref="B56:F56"/>
    <mergeCell ref="B58:F58"/>
    <mergeCell ref="B53:F53"/>
    <mergeCell ref="B16:F16"/>
    <mergeCell ref="B17:F17"/>
    <mergeCell ref="B39:F39"/>
    <mergeCell ref="B40:F40"/>
    <mergeCell ref="B24:F24"/>
    <mergeCell ref="B37:F37"/>
    <mergeCell ref="B34:F34"/>
    <mergeCell ref="B35:F35"/>
    <mergeCell ref="B32:F32"/>
    <mergeCell ref="B33:F33"/>
    <mergeCell ref="B25:F25"/>
    <mergeCell ref="B18:F18"/>
    <mergeCell ref="B28:F2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2021-12-29T08:27:07Z</dcterms:modified>
  <cp:category/>
  <cp:contentStatus/>
</cp:coreProperties>
</file>